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9\1 výzva\"/>
    </mc:Choice>
  </mc:AlternateContent>
  <xr:revisionPtr revIDLastSave="0" documentId="13_ncr:1_{377A7314-C0DB-4347-B93B-2226713F76C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1" l="1"/>
  <c r="S13" i="1"/>
  <c r="T18" i="1"/>
  <c r="S19" i="1"/>
  <c r="T20" i="1"/>
  <c r="S20" i="1"/>
  <c r="S18" i="1"/>
  <c r="P20" i="1"/>
  <c r="P18" i="1"/>
  <c r="T16" i="1"/>
  <c r="S17" i="1"/>
  <c r="T14" i="1"/>
  <c r="S15" i="1"/>
  <c r="T9" i="1" l="1"/>
  <c r="S10" i="1"/>
  <c r="T7" i="1"/>
  <c r="S8" i="1"/>
  <c r="S12" i="1" l="1"/>
  <c r="S14" i="1"/>
  <c r="P12" i="1"/>
  <c r="P14" i="1"/>
  <c r="S11" i="1" l="1"/>
  <c r="T11" i="1"/>
  <c r="P11" i="1"/>
  <c r="S9" i="1" l="1"/>
  <c r="S16" i="1"/>
  <c r="P9" i="1"/>
  <c r="P16" i="1"/>
  <c r="S7" i="1"/>
  <c r="P7" i="1"/>
  <c r="Q23" i="1" l="1"/>
  <c r="R23" i="1"/>
</calcChain>
</file>

<file path=xl/sharedStrings.xml><?xml version="1.0" encoding="utf-8"?>
<sst xmlns="http://schemas.openxmlformats.org/spreadsheetml/2006/main" count="98" uniqueCount="55">
  <si>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</si>
  <si>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</si>
  <si>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</si>
  <si>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</si>
  <si>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</si>
  <si>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</si>
  <si>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</si>
  <si>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</si>
  <si>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</si>
  <si>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</si>
  <si>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</si>
  <si>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</si>
  <si>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</si>
  <si>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</si>
  <si>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</si>
  <si>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</si>
  <si>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</si>
  <si>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</si>
  <si>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</si>
  <si>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</si>
  <si>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</si>
  <si>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</si>
  <si>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</si>
  <si>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</si>
  <si>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</si>
  <si>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</si>
  <si>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</si>
  <si>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</si>
  <si>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</si>
  <si>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</si>
  <si>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</si>
  <si>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</si>
  <si>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</si>
  <si>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Samostatná faktura</t>
  </si>
  <si>
    <t>21 dní</t>
  </si>
  <si>
    <t>Záruka min. 5 let se servisem NBD on-site.</t>
  </si>
  <si>
    <t>Provedení notebooku klasické.
Výkon procesoru v Passmark CPU více než 28 000 bodů, min. 14 jader.
Operační paměť min. 32 GB DDR5.
SSD disk s kapacitou min. 1TB.
Připojení min. Wi-Fi 7 a Bluetooth 5.4.
Webkamera min. 5 Mpx IR, mikrofon.
Displej 14 palců s rozlišením min. 1920 x 1200, min. 300 nitů.
Konektor RJ-45 integrovaný na těle notebooku.
Ostatní konektory min.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</si>
  <si>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t>Operační systém Windows 11 ve verzi Pro, předinstalovaný (nesmí to být licence typu K12 (EDU)).
OS Windows požadujeme z důvodu kompatibility s interními aplikacemi ZČU (Stag, Magion,...).</t>
  </si>
  <si>
    <t xml:space="preserve">Příloha č. 2 Kupní smlouvy - technická specifikace
Výpočetní technika (III.) 119 - 2025 </t>
  </si>
  <si>
    <t>Ing. Kamil Eckhardt,
Tel.: 37763 3006</t>
  </si>
  <si>
    <t>Univerzitní 22, 
301 00 Plzeň,
Fakulta ekonomická - Děkanát,
4. patro - místnost UL 401b</t>
  </si>
  <si>
    <t>Mgr. Lucie Havlíčková,
Tel.: 37763 3310,
608 172 677</t>
  </si>
  <si>
    <t>Univerzitní 22, 
301 00 Plzeň,
Fakulta ekonomická -Katedra marketingu, obchodu a služeb,
5. patro - místnost UK 528</t>
  </si>
  <si>
    <t>Notebook 14"</t>
  </si>
  <si>
    <t>Notebook 16"</t>
  </si>
  <si>
    <t>Monitor QHD 27"</t>
  </si>
  <si>
    <t>Provedení notebooku klasické
Výkon procesoru v Passmark CPU více než 28 000 bodů, min. 14 jader.
Operační paměť min. 32 GB DDR5.
SSD disk s kapacitou min. 1TB.
Připojení min. Wi-Fi 7 a Bluetooth 5.4.
Webkamera min. 5 Mpx IR, mikrofon.
Displej 16 palců s rozlišením min. 1920 x 1200, min. 300 nitů.
Konektor RJ-45 integrovaný na těle notebooku.
Ostatní konektory min. 2x USB-C Thunderbolt 4, 2x USB-A 3.2 Gen 1, 1x HDMI, 1x combo audio jack.
CZ klávesnice podsvícená s numerickou částí.
Touchpad na těle notebooku.
Podpora prostřednictvím internetu musí umožňovat stahování ovladačů a manuálu z internetu adresně pro konkrétní zadaný typ (sériové číslo) zařízení.
Záruka min. 5 let se servisem NBD on-site.</t>
  </si>
  <si>
    <t>Rozlišení min. QHD 2560 x 1440, 16:9, velikost min. 27 palců.
Obnovovací frekvence min. 100 Hz, min. 350 nits.
Doba odezvy min. 5 ms, min. 100% sRGB rozsah barev.
Podpora funkce MAC Address Pass Through.
Kontrast min. 1 500 : 1.
Možnost VESA uchycení, nastavení výšky, natočení a funkce PIVOT.
Konektory min. 1x HDMI 2.0, 1x DisplayPort vstup, 1x DisplayPort výstup, 1x USB-C, 1x USB-C s funkcí power delivery min. 100W, 3x USB-A 3.2 Gen 1, 1x RJ-45.
Záruka min. 5 let se servisem NBD on-site.</t>
  </si>
  <si>
    <t>Kancelářský notebook 14".
Provedení notebooku klasické.
Výkon procesoru v Passmark CPU více než 28 000 bodů, min. 14 jader.
Operační paměť min. 32 GB DDR5.
SSD disk s kapacitou min. 1TB.
Připojení min. Wi-Fi 7 a Bluetooth 5.4.
Webkamera min. 5 Mpx IR, mikrofon.
Displej 14 palců s rozlišením min. 1920 x 1200, min. 300 nitů.
Konektor RJ-45 integrovaný na těle notebooku.
Ostatní konektory min.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</si>
  <si>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t>Kancelářský notebook 16".
Provedení notebooku klasické.
Výkon procesoru v Passmark CPU více než 28 000 bodů, min. 14 jader.
Operační paměť min. 32 GB DDR5.
SSD disk s kapacitou min. 1TB.
Připojení min. Wi-Fi 7 a Bluetooth 5.4.
Webkamera min. 5 Mpx IR, mikrofon.
Displej 16 palců s rozlišením min. 1920 x 1200, min. 300 nitů.
Konektor RJ-45 integrovaný na těle notebooku.
Ostatní konektory min. 2x USB-C Thunderbolt 4, 2x USB-A 3.2 Gen 1, 1x HDMI, 1x combo audio jack.
CZ klávesnice podsvícená s numerickou částí.
Touchpad na těle notebooku.
Podpora prostřednictvím internetu musí umožňovat stahování ovladačů a manuálu z internetu adresně pro konkrétní zadaný typ (sériové číslo) zařízení.
Záruka min. 5 let se servisem NBD on-site.</t>
  </si>
  <si>
    <t>Záruka min. 5 let se servisem NBD on-site</t>
  </si>
  <si>
    <t>Provedení notebooku klasické,
Výkon procesoru v Passmark CPU více než 28 000 bodů, min. 14 jader.
Operační paměť min. 32 GB DDR5.
SSD disk s kapacitou min. 1TB.
Připojení min. Wi-Fi 7 a Bluetooth 5.4.
Webkamera min. 5 Mpx IR, mikrofon.
Displej 14 palců s rozlišením min. 1920 x 1200, min. 300 nitů.
Konektor RJ-45 integrovaný na těle notebooku.
Ostatní konektory min.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</si>
  <si>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t>Kancelářské stolní PC včetně klávesnice a myši</t>
  </si>
  <si>
    <r>
      <t xml:space="preserve">Provedení klasický tower nebo mini tower.
Výkon procesoru v Passmark CPU více než 39 000 bodů, min. 14 jader.
Operační paměť min. 32 GB DDR5.
SSD disk s kapacitou min. 1TB.
Připojení min. Wi-Fi 6E a Bluetooth 5.3.
Porty minimálně 1x USB-C, 3x USB-A 3.2 Gen 2, 2x USB-A 3.2 Gen 1, 1x HDMI, 1x RJ-45, 1x audio jack.
Podpora prostřednictvím internetu musí umožňovat stahování ovladačů a manuálu z internetu adresně pro konkrétní zadaný typ (sériové číslo) zařízení.
Záruka min. 5 let se servisem NBD on-site.
</t>
    </r>
    <r>
      <rPr>
        <u/>
        <sz val="11"/>
        <rFont val="Calibri"/>
        <family val="2"/>
        <charset val="238"/>
        <scheme val="minor"/>
      </rPr>
      <t>Klávesnice a myš součástí balení</t>
    </r>
    <r>
      <rPr>
        <sz val="11"/>
        <rFont val="Calibri"/>
        <family val="2"/>
        <charset val="238"/>
        <scheme val="minor"/>
      </rPr>
      <t>:
USB klávesnice a myš - Připojení USB, kancelářské provedení klávesnice a myši.
Klávesnice Full size s numerickým blokem. Myš min. 3 tlačítka s kolečkem, optický senzor, min. 1 000 DPI.</t>
    </r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</si>
  <si>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EE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</si>
</sst>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5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left" vertical="center" wrapText="1" indent="1"/>
    </xf>
    <xf numFmtId="0" fontId="23" fillId="4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12" fillId="6" borderId="23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6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3" fillId="4" borderId="15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3" fillId="4" borderId="19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0" fontId="23" fillId="4" borderId="22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left" vertical="center" wrapText="1" inden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2" borderId="31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left" vertical="center" wrapText="1" indent="1"/>
    </xf>
    <xf numFmtId="0" fontId="23" fillId="4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12" fillId="6" borderId="24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6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3" fillId="4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3" fillId="6" borderId="13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3" fillId="4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7" fillId="3" borderId="28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29" xfId="0" applyNumberFormat="1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left" vertical="center" wrapText="1" indent="1"/>
    </xf>
    <xf numFmtId="0" fontId="23" fillId="4" borderId="30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30" xfId="0" applyNumberFormat="1" applyBorder="1" applyAlignment="1" applyProtection="1">
      <alignment horizontal="right" vertical="center" indent="1"/>
    </xf>
    <xf numFmtId="164" fontId="0" fillId="3" borderId="30" xfId="0" applyNumberFormat="1" applyFill="1" applyBorder="1" applyAlignment="1" applyProtection="1">
      <alignment horizontal="right" vertical="center" indent="1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0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30" xfId="0" applyFont="1" applyFill="1" applyBorder="1" applyAlignment="1" applyProtection="1">
      <alignment horizontal="lef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30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topLeftCell="A17" zoomScale="53" zoomScaleNormal="53" workbookViewId="0">
      <selection activeCell="G20" sqref="G7:G2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88" customWidth="1"/>
    <col min="5" max="5" width="10.5703125" style="22" customWidth="1"/>
    <col min="6" max="6" width="143.5703125" style="4" customWidth="1"/>
    <col min="7" max="7" width="35.85546875" style="6" customWidth="1"/>
    <col min="8" max="8" width="27.42578125" style="6" customWidth="1"/>
    <col min="9" max="9" width="23.140625" style="6" customWidth="1"/>
    <col min="10" max="10" width="16.140625" style="4" customWidth="1"/>
    <col min="11" max="11" width="27.28515625" style="1" hidden="1" customWidth="1"/>
    <col min="12" max="12" width="28.42578125" style="1" customWidth="1"/>
    <col min="13" max="13" width="24.140625" style="1" customWidth="1"/>
    <col min="14" max="14" width="36.8554687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54</v>
      </c>
      <c r="I6" s="32" t="s">
        <v>17</v>
      </c>
      <c r="J6" s="29" t="s">
        <v>18</v>
      </c>
      <c r="K6" s="29" t="s">
        <v>32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31.75" customHeight="1" thickTop="1" x14ac:dyDescent="0.25">
      <c r="A7" s="37"/>
      <c r="B7" s="38">
        <v>1</v>
      </c>
      <c r="C7" s="39" t="s">
        <v>43</v>
      </c>
      <c r="D7" s="40">
        <v>3</v>
      </c>
      <c r="E7" s="41" t="s">
        <v>30</v>
      </c>
      <c r="F7" s="42" t="s">
        <v>36</v>
      </c>
      <c r="G7" s="190"/>
      <c r="H7" s="43" t="s">
        <v>31</v>
      </c>
      <c r="I7" s="39" t="s">
        <v>33</v>
      </c>
      <c r="J7" s="44" t="s">
        <v>31</v>
      </c>
      <c r="K7" s="45"/>
      <c r="L7" s="46" t="s">
        <v>35</v>
      </c>
      <c r="M7" s="47" t="s">
        <v>39</v>
      </c>
      <c r="N7" s="47" t="s">
        <v>40</v>
      </c>
      <c r="O7" s="48" t="s">
        <v>34</v>
      </c>
      <c r="P7" s="49">
        <f>D7*Q7</f>
        <v>72000</v>
      </c>
      <c r="Q7" s="50">
        <v>24000</v>
      </c>
      <c r="R7" s="197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62.25" customHeight="1" x14ac:dyDescent="0.25">
      <c r="A8" s="37"/>
      <c r="B8" s="55"/>
      <c r="C8" s="56"/>
      <c r="D8" s="57"/>
      <c r="E8" s="58"/>
      <c r="F8" s="59" t="s">
        <v>37</v>
      </c>
      <c r="G8" s="191"/>
      <c r="H8" s="60"/>
      <c r="I8" s="61"/>
      <c r="J8" s="62"/>
      <c r="K8" s="63"/>
      <c r="L8" s="64"/>
      <c r="M8" s="65"/>
      <c r="N8" s="65"/>
      <c r="O8" s="66"/>
      <c r="P8" s="67"/>
      <c r="Q8" s="68"/>
      <c r="R8" s="198"/>
      <c r="S8" s="69">
        <f>D7*R8</f>
        <v>0</v>
      </c>
      <c r="T8" s="70"/>
      <c r="U8" s="71"/>
      <c r="V8" s="72"/>
    </row>
    <row r="9" spans="1:22" ht="229.5" customHeight="1" x14ac:dyDescent="0.25">
      <c r="A9" s="37"/>
      <c r="B9" s="73">
        <v>2</v>
      </c>
      <c r="C9" s="74" t="s">
        <v>44</v>
      </c>
      <c r="D9" s="75">
        <v>3</v>
      </c>
      <c r="E9" s="76" t="s">
        <v>30</v>
      </c>
      <c r="F9" s="77" t="s">
        <v>46</v>
      </c>
      <c r="G9" s="192"/>
      <c r="H9" s="78" t="s">
        <v>31</v>
      </c>
      <c r="I9" s="61"/>
      <c r="J9" s="62"/>
      <c r="K9" s="63"/>
      <c r="L9" s="79" t="s">
        <v>35</v>
      </c>
      <c r="M9" s="65"/>
      <c r="N9" s="65"/>
      <c r="O9" s="66"/>
      <c r="P9" s="80">
        <f>D9*Q9</f>
        <v>72000</v>
      </c>
      <c r="Q9" s="81">
        <v>24000</v>
      </c>
      <c r="R9" s="199"/>
      <c r="S9" s="82">
        <f>D9*R9</f>
        <v>0</v>
      </c>
      <c r="T9" s="83" t="str">
        <f>IF(R9+R10, IF(R9+R10&gt;Q9,"NEVYHOVUJE","VYHOVUJE")," ")</f>
        <v xml:space="preserve"> </v>
      </c>
      <c r="U9" s="71"/>
      <c r="V9" s="72"/>
    </row>
    <row r="10" spans="1:22" ht="69" customHeight="1" x14ac:dyDescent="0.25">
      <c r="A10" s="37"/>
      <c r="B10" s="55"/>
      <c r="C10" s="56"/>
      <c r="D10" s="57"/>
      <c r="E10" s="58"/>
      <c r="F10" s="59" t="s">
        <v>37</v>
      </c>
      <c r="G10" s="191"/>
      <c r="H10" s="60"/>
      <c r="I10" s="61"/>
      <c r="J10" s="62"/>
      <c r="K10" s="63"/>
      <c r="L10" s="64"/>
      <c r="M10" s="65"/>
      <c r="N10" s="65"/>
      <c r="O10" s="66"/>
      <c r="P10" s="67"/>
      <c r="Q10" s="68"/>
      <c r="R10" s="198"/>
      <c r="S10" s="69">
        <f>D9*R10</f>
        <v>0</v>
      </c>
      <c r="T10" s="70"/>
      <c r="U10" s="71"/>
      <c r="V10" s="84"/>
    </row>
    <row r="11" spans="1:22" ht="162.75" customHeight="1" x14ac:dyDescent="0.25">
      <c r="A11" s="37"/>
      <c r="B11" s="85">
        <v>3</v>
      </c>
      <c r="C11" s="86" t="s">
        <v>45</v>
      </c>
      <c r="D11" s="87">
        <v>4</v>
      </c>
      <c r="E11" s="88" t="s">
        <v>30</v>
      </c>
      <c r="F11" s="89" t="s">
        <v>47</v>
      </c>
      <c r="G11" s="193"/>
      <c r="H11" s="90" t="s">
        <v>31</v>
      </c>
      <c r="I11" s="61"/>
      <c r="J11" s="62"/>
      <c r="K11" s="63"/>
      <c r="L11" s="91" t="s">
        <v>35</v>
      </c>
      <c r="M11" s="65"/>
      <c r="N11" s="65"/>
      <c r="O11" s="66"/>
      <c r="P11" s="92">
        <f>D11*Q11</f>
        <v>30608</v>
      </c>
      <c r="Q11" s="93">
        <v>7652</v>
      </c>
      <c r="R11" s="200"/>
      <c r="S11" s="94">
        <f>D11*R11</f>
        <v>0</v>
      </c>
      <c r="T11" s="95" t="str">
        <f t="shared" ref="T11" si="0">IF(ISNUMBER(R11), IF(R11&gt;Q11,"NEVYHOVUJE","VYHOVUJE")," ")</f>
        <v xml:space="preserve"> </v>
      </c>
      <c r="U11" s="71"/>
      <c r="V11" s="96" t="s">
        <v>13</v>
      </c>
    </row>
    <row r="12" spans="1:22" ht="186" customHeight="1" x14ac:dyDescent="0.25">
      <c r="A12" s="37"/>
      <c r="B12" s="73">
        <v>4</v>
      </c>
      <c r="C12" s="97" t="s">
        <v>52</v>
      </c>
      <c r="D12" s="75">
        <v>1</v>
      </c>
      <c r="E12" s="76" t="s">
        <v>30</v>
      </c>
      <c r="F12" s="98" t="s">
        <v>53</v>
      </c>
      <c r="G12" s="192"/>
      <c r="H12" s="78" t="s">
        <v>31</v>
      </c>
      <c r="I12" s="61"/>
      <c r="J12" s="62"/>
      <c r="K12" s="63"/>
      <c r="L12" s="79" t="s">
        <v>35</v>
      </c>
      <c r="M12" s="65"/>
      <c r="N12" s="65"/>
      <c r="O12" s="66"/>
      <c r="P12" s="80">
        <f>D12*Q12</f>
        <v>20500</v>
      </c>
      <c r="Q12" s="81">
        <v>20500</v>
      </c>
      <c r="R12" s="199"/>
      <c r="S12" s="82">
        <f>D12*R12</f>
        <v>0</v>
      </c>
      <c r="T12" s="83" t="str">
        <f>IF(R12+R13, IF(R12+R13&gt;Q12,"NEVYHOVUJE","VYHOVUJE")," ")</f>
        <v xml:space="preserve"> </v>
      </c>
      <c r="U12" s="71"/>
      <c r="V12" s="99" t="s">
        <v>12</v>
      </c>
    </row>
    <row r="13" spans="1:22" ht="51" customHeight="1" thickBot="1" x14ac:dyDescent="0.3">
      <c r="A13" s="37"/>
      <c r="B13" s="100"/>
      <c r="C13" s="101"/>
      <c r="D13" s="102"/>
      <c r="E13" s="103"/>
      <c r="F13" s="104" t="s">
        <v>37</v>
      </c>
      <c r="G13" s="194"/>
      <c r="H13" s="105"/>
      <c r="I13" s="106"/>
      <c r="J13" s="107"/>
      <c r="K13" s="108"/>
      <c r="L13" s="109"/>
      <c r="M13" s="110"/>
      <c r="N13" s="110"/>
      <c r="O13" s="111"/>
      <c r="P13" s="112"/>
      <c r="Q13" s="113"/>
      <c r="R13" s="201"/>
      <c r="S13" s="114">
        <f>D12*R13</f>
        <v>0</v>
      </c>
      <c r="T13" s="115"/>
      <c r="U13" s="116"/>
      <c r="V13" s="117"/>
    </row>
    <row r="14" spans="1:22" ht="246" customHeight="1" x14ac:dyDescent="0.25">
      <c r="A14" s="37"/>
      <c r="B14" s="118">
        <v>5</v>
      </c>
      <c r="C14" s="119" t="s">
        <v>43</v>
      </c>
      <c r="D14" s="120">
        <v>2</v>
      </c>
      <c r="E14" s="121" t="s">
        <v>30</v>
      </c>
      <c r="F14" s="122" t="s">
        <v>48</v>
      </c>
      <c r="G14" s="195"/>
      <c r="H14" s="123" t="s">
        <v>31</v>
      </c>
      <c r="I14" s="119" t="s">
        <v>33</v>
      </c>
      <c r="J14" s="119" t="s">
        <v>31</v>
      </c>
      <c r="K14" s="124"/>
      <c r="L14" s="125" t="s">
        <v>35</v>
      </c>
      <c r="M14" s="126" t="s">
        <v>41</v>
      </c>
      <c r="N14" s="126" t="s">
        <v>42</v>
      </c>
      <c r="O14" s="127" t="s">
        <v>34</v>
      </c>
      <c r="P14" s="128">
        <f>D14*Q14</f>
        <v>48000</v>
      </c>
      <c r="Q14" s="129">
        <v>24000</v>
      </c>
      <c r="R14" s="202"/>
      <c r="S14" s="130">
        <f>D14*R14</f>
        <v>0</v>
      </c>
      <c r="T14" s="131" t="str">
        <f>IF(R14+R15, IF(R14+R15&gt;Q14,"NEVYHOVUJE","VYHOVUJE")," ")</f>
        <v xml:space="preserve"> </v>
      </c>
      <c r="U14" s="132"/>
      <c r="V14" s="133" t="s">
        <v>11</v>
      </c>
    </row>
    <row r="15" spans="1:22" ht="63.75" customHeight="1" x14ac:dyDescent="0.25">
      <c r="A15" s="37"/>
      <c r="B15" s="55"/>
      <c r="C15" s="56"/>
      <c r="D15" s="57"/>
      <c r="E15" s="58"/>
      <c r="F15" s="134" t="s">
        <v>37</v>
      </c>
      <c r="G15" s="194"/>
      <c r="H15" s="60"/>
      <c r="I15" s="61"/>
      <c r="J15" s="61"/>
      <c r="K15" s="63"/>
      <c r="L15" s="64"/>
      <c r="M15" s="135"/>
      <c r="N15" s="135"/>
      <c r="O15" s="66"/>
      <c r="P15" s="67"/>
      <c r="Q15" s="68"/>
      <c r="R15" s="201"/>
      <c r="S15" s="114">
        <f>D14*R15</f>
        <v>0</v>
      </c>
      <c r="T15" s="70"/>
      <c r="U15" s="71"/>
      <c r="V15" s="72"/>
    </row>
    <row r="16" spans="1:22" ht="244.5" customHeight="1" x14ac:dyDescent="0.25">
      <c r="A16" s="37"/>
      <c r="B16" s="73">
        <v>6</v>
      </c>
      <c r="C16" s="74" t="s">
        <v>44</v>
      </c>
      <c r="D16" s="75">
        <v>2</v>
      </c>
      <c r="E16" s="76" t="s">
        <v>30</v>
      </c>
      <c r="F16" s="77" t="s">
        <v>49</v>
      </c>
      <c r="G16" s="192"/>
      <c r="H16" s="78" t="s">
        <v>31</v>
      </c>
      <c r="I16" s="61"/>
      <c r="J16" s="61"/>
      <c r="K16" s="63"/>
      <c r="L16" s="79" t="s">
        <v>35</v>
      </c>
      <c r="M16" s="135"/>
      <c r="N16" s="135"/>
      <c r="O16" s="66"/>
      <c r="P16" s="80">
        <f>D16*Q16</f>
        <v>48000</v>
      </c>
      <c r="Q16" s="81">
        <v>24000</v>
      </c>
      <c r="R16" s="199"/>
      <c r="S16" s="82">
        <f>D16*R16</f>
        <v>0</v>
      </c>
      <c r="T16" s="83" t="str">
        <f>IF(R16+R17, IF(R16+R17&gt;Q16,"NEVYHOVUJE","VYHOVUJE")," ")</f>
        <v xml:space="preserve"> </v>
      </c>
      <c r="U16" s="71"/>
      <c r="V16" s="72"/>
    </row>
    <row r="17" spans="1:22" ht="61.5" customHeight="1" thickBot="1" x14ac:dyDescent="0.3">
      <c r="A17" s="37"/>
      <c r="B17" s="136"/>
      <c r="C17" s="61"/>
      <c r="D17" s="137"/>
      <c r="E17" s="138"/>
      <c r="F17" s="134" t="s">
        <v>37</v>
      </c>
      <c r="G17" s="194"/>
      <c r="H17" s="139"/>
      <c r="I17" s="61"/>
      <c r="J17" s="61"/>
      <c r="K17" s="63"/>
      <c r="L17" s="140"/>
      <c r="M17" s="135"/>
      <c r="N17" s="135"/>
      <c r="O17" s="66"/>
      <c r="P17" s="141"/>
      <c r="Q17" s="142"/>
      <c r="R17" s="201"/>
      <c r="S17" s="114">
        <f>D16*R17</f>
        <v>0</v>
      </c>
      <c r="T17" s="143"/>
      <c r="U17" s="116"/>
      <c r="V17" s="72"/>
    </row>
    <row r="18" spans="1:22" ht="265.5" customHeight="1" x14ac:dyDescent="0.25">
      <c r="A18" s="37"/>
      <c r="B18" s="118">
        <v>7</v>
      </c>
      <c r="C18" s="119" t="s">
        <v>43</v>
      </c>
      <c r="D18" s="120">
        <v>1</v>
      </c>
      <c r="E18" s="121" t="s">
        <v>30</v>
      </c>
      <c r="F18" s="144" t="s">
        <v>51</v>
      </c>
      <c r="G18" s="195"/>
      <c r="H18" s="123" t="s">
        <v>31</v>
      </c>
      <c r="I18" s="145" t="s">
        <v>33</v>
      </c>
      <c r="J18" s="145" t="s">
        <v>31</v>
      </c>
      <c r="K18" s="124"/>
      <c r="L18" s="125" t="s">
        <v>50</v>
      </c>
      <c r="M18" s="146" t="s">
        <v>39</v>
      </c>
      <c r="N18" s="146" t="s">
        <v>40</v>
      </c>
      <c r="O18" s="127" t="s">
        <v>34</v>
      </c>
      <c r="P18" s="128">
        <f>D18*Q18</f>
        <v>24000</v>
      </c>
      <c r="Q18" s="129">
        <v>24000</v>
      </c>
      <c r="R18" s="202"/>
      <c r="S18" s="130">
        <f>D18*R18</f>
        <v>0</v>
      </c>
      <c r="T18" s="131" t="str">
        <f>IF(R18+R19, IF(R18+R19&gt;Q18,"NEVYHOVUJE","VYHOVUJE")," ")</f>
        <v xml:space="preserve"> </v>
      </c>
      <c r="U18" s="132"/>
      <c r="V18" s="147" t="s">
        <v>11</v>
      </c>
    </row>
    <row r="19" spans="1:22" ht="52.5" customHeight="1" x14ac:dyDescent="0.25">
      <c r="A19" s="37"/>
      <c r="B19" s="55"/>
      <c r="C19" s="56"/>
      <c r="D19" s="57"/>
      <c r="E19" s="58"/>
      <c r="F19" s="134" t="s">
        <v>37</v>
      </c>
      <c r="G19" s="194"/>
      <c r="H19" s="60"/>
      <c r="I19" s="148"/>
      <c r="J19" s="148"/>
      <c r="K19" s="63"/>
      <c r="L19" s="64"/>
      <c r="M19" s="65"/>
      <c r="N19" s="65"/>
      <c r="O19" s="66"/>
      <c r="P19" s="67"/>
      <c r="Q19" s="68"/>
      <c r="R19" s="201"/>
      <c r="S19" s="114">
        <f>D18*R19</f>
        <v>0</v>
      </c>
      <c r="T19" s="70"/>
      <c r="U19" s="71"/>
      <c r="V19" s="149"/>
    </row>
    <row r="20" spans="1:22" ht="176.25" customHeight="1" thickBot="1" x14ac:dyDescent="0.3">
      <c r="A20" s="37"/>
      <c r="B20" s="150">
        <v>8</v>
      </c>
      <c r="C20" s="151" t="s">
        <v>45</v>
      </c>
      <c r="D20" s="152">
        <v>1</v>
      </c>
      <c r="E20" s="153" t="s">
        <v>30</v>
      </c>
      <c r="F20" s="154" t="s">
        <v>47</v>
      </c>
      <c r="G20" s="196"/>
      <c r="H20" s="155" t="s">
        <v>31</v>
      </c>
      <c r="I20" s="156"/>
      <c r="J20" s="156"/>
      <c r="K20" s="157"/>
      <c r="L20" s="158" t="s">
        <v>50</v>
      </c>
      <c r="M20" s="159"/>
      <c r="N20" s="159"/>
      <c r="O20" s="160"/>
      <c r="P20" s="161">
        <f>D20*Q20</f>
        <v>7700</v>
      </c>
      <c r="Q20" s="162">
        <v>7700</v>
      </c>
      <c r="R20" s="203"/>
      <c r="S20" s="163">
        <f>D20*R20</f>
        <v>0</v>
      </c>
      <c r="T20" s="164" t="str">
        <f t="shared" ref="T20" si="1">IF(ISNUMBER(R20), IF(R20&gt;Q20,"NEVYHOVUJE","VYHOVUJE")," ")</f>
        <v xml:space="preserve"> </v>
      </c>
      <c r="U20" s="165"/>
      <c r="V20" s="166" t="s">
        <v>13</v>
      </c>
    </row>
    <row r="21" spans="1:22" ht="17.45" customHeight="1" thickTop="1" thickBot="1" x14ac:dyDescent="0.3">
      <c r="B21" s="167"/>
      <c r="C21" s="1"/>
      <c r="D21" s="1"/>
      <c r="E21" s="1"/>
      <c r="F21" s="1"/>
      <c r="G21" s="1"/>
      <c r="H21" s="1"/>
      <c r="I21" s="1"/>
      <c r="J21" s="1"/>
      <c r="N21" s="1"/>
      <c r="O21" s="1"/>
      <c r="P21" s="1"/>
    </row>
    <row r="22" spans="1:22" ht="51.75" customHeight="1" thickTop="1" thickBot="1" x14ac:dyDescent="0.3">
      <c r="B22" s="168" t="s">
        <v>26</v>
      </c>
      <c r="C22" s="168"/>
      <c r="D22" s="168"/>
      <c r="E22" s="168"/>
      <c r="F22" s="168"/>
      <c r="G22" s="168"/>
      <c r="H22" s="169"/>
      <c r="I22" s="169"/>
      <c r="J22" s="170"/>
      <c r="K22" s="170"/>
      <c r="L22" s="27"/>
      <c r="M22" s="27"/>
      <c r="N22" s="27"/>
      <c r="O22" s="171"/>
      <c r="P22" s="171"/>
      <c r="Q22" s="172" t="s">
        <v>9</v>
      </c>
      <c r="R22" s="173" t="s">
        <v>10</v>
      </c>
      <c r="S22" s="174"/>
      <c r="T22" s="175"/>
      <c r="U22" s="176"/>
      <c r="V22" s="177"/>
    </row>
    <row r="23" spans="1:22" ht="50.45" customHeight="1" thickTop="1" thickBot="1" x14ac:dyDescent="0.3">
      <c r="B23" s="178" t="s">
        <v>25</v>
      </c>
      <c r="C23" s="178"/>
      <c r="D23" s="178"/>
      <c r="E23" s="178"/>
      <c r="F23" s="178"/>
      <c r="G23" s="178"/>
      <c r="H23" s="178"/>
      <c r="I23" s="179"/>
      <c r="L23" s="7"/>
      <c r="M23" s="7"/>
      <c r="N23" s="7"/>
      <c r="O23" s="180"/>
      <c r="P23" s="180"/>
      <c r="Q23" s="181">
        <f>SUM(P7:P20)</f>
        <v>322808</v>
      </c>
      <c r="R23" s="182">
        <f>SUM(S7:S20)</f>
        <v>0</v>
      </c>
      <c r="S23" s="183"/>
      <c r="T23" s="184"/>
    </row>
    <row r="24" spans="1:22" ht="15.75" thickTop="1" x14ac:dyDescent="0.25">
      <c r="B24" s="185" t="s">
        <v>28</v>
      </c>
      <c r="C24" s="185"/>
      <c r="D24" s="185"/>
      <c r="E24" s="185"/>
      <c r="F24" s="185"/>
      <c r="G24" s="185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x14ac:dyDescent="0.25">
      <c r="B25" s="186"/>
      <c r="C25" s="186"/>
      <c r="D25" s="186"/>
      <c r="E25" s="186"/>
      <c r="F25" s="18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186"/>
      <c r="C26" s="186"/>
      <c r="D26" s="186"/>
      <c r="E26" s="186"/>
      <c r="F26" s="18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186"/>
      <c r="C27" s="186"/>
      <c r="D27" s="186"/>
      <c r="E27" s="186"/>
      <c r="F27" s="18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70"/>
      <c r="D28" s="187"/>
      <c r="E28" s="170"/>
      <c r="F28" s="17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H29" s="189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70"/>
      <c r="D30" s="187"/>
      <c r="E30" s="170"/>
      <c r="F30" s="17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70"/>
      <c r="D31" s="187"/>
      <c r="E31" s="170"/>
      <c r="F31" s="17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70"/>
      <c r="D32" s="187"/>
      <c r="E32" s="170"/>
      <c r="F32" s="17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70"/>
      <c r="D33" s="187"/>
      <c r="E33" s="170"/>
      <c r="F33" s="17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70"/>
      <c r="D34" s="187"/>
      <c r="E34" s="170"/>
      <c r="F34" s="17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70"/>
      <c r="D35" s="187"/>
      <c r="E35" s="170"/>
      <c r="F35" s="17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70"/>
      <c r="D36" s="187"/>
      <c r="E36" s="170"/>
      <c r="F36" s="17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70"/>
      <c r="D37" s="187"/>
      <c r="E37" s="170"/>
      <c r="F37" s="17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70"/>
      <c r="D38" s="187"/>
      <c r="E38" s="170"/>
      <c r="F38" s="17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70"/>
      <c r="D39" s="187"/>
      <c r="E39" s="170"/>
      <c r="F39" s="17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70"/>
      <c r="D40" s="187"/>
      <c r="E40" s="170"/>
      <c r="F40" s="17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70"/>
      <c r="D41" s="187"/>
      <c r="E41" s="170"/>
      <c r="F41" s="17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70"/>
      <c r="D42" s="187"/>
      <c r="E42" s="170"/>
      <c r="F42" s="17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70"/>
      <c r="D43" s="187"/>
      <c r="E43" s="170"/>
      <c r="F43" s="17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70"/>
      <c r="D44" s="187"/>
      <c r="E44" s="170"/>
      <c r="F44" s="17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70"/>
      <c r="D45" s="187"/>
      <c r="E45" s="170"/>
      <c r="F45" s="17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70"/>
      <c r="D46" s="187"/>
      <c r="E46" s="170"/>
      <c r="F46" s="17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70"/>
      <c r="D47" s="187"/>
      <c r="E47" s="170"/>
      <c r="F47" s="17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70"/>
      <c r="D48" s="187"/>
      <c r="E48" s="170"/>
      <c r="F48" s="17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70"/>
      <c r="D49" s="187"/>
      <c r="E49" s="170"/>
      <c r="F49" s="17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70"/>
      <c r="D50" s="187"/>
      <c r="E50" s="170"/>
      <c r="F50" s="17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70"/>
      <c r="D51" s="187"/>
      <c r="E51" s="170"/>
      <c r="F51" s="17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70"/>
      <c r="D52" s="187"/>
      <c r="E52" s="170"/>
      <c r="F52" s="17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70"/>
      <c r="D53" s="187"/>
      <c r="E53" s="170"/>
      <c r="F53" s="17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70"/>
      <c r="D54" s="187"/>
      <c r="E54" s="170"/>
      <c r="F54" s="17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70"/>
      <c r="D55" s="187"/>
      <c r="E55" s="170"/>
      <c r="F55" s="17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70"/>
      <c r="D56" s="187"/>
      <c r="E56" s="170"/>
      <c r="F56" s="17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70"/>
      <c r="D57" s="187"/>
      <c r="E57" s="170"/>
      <c r="F57" s="17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70"/>
      <c r="D58" s="187"/>
      <c r="E58" s="170"/>
      <c r="F58" s="17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70"/>
      <c r="D59" s="187"/>
      <c r="E59" s="170"/>
      <c r="F59" s="17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70"/>
      <c r="D60" s="187"/>
      <c r="E60" s="170"/>
      <c r="F60" s="17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70"/>
      <c r="D61" s="187"/>
      <c r="E61" s="170"/>
      <c r="F61" s="17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70"/>
      <c r="D62" s="187"/>
      <c r="E62" s="170"/>
      <c r="F62" s="17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70"/>
      <c r="D63" s="187"/>
      <c r="E63" s="170"/>
      <c r="F63" s="17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70"/>
      <c r="D64" s="187"/>
      <c r="E64" s="170"/>
      <c r="F64" s="17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70"/>
      <c r="D65" s="187"/>
      <c r="E65" s="170"/>
      <c r="F65" s="17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70"/>
      <c r="D66" s="187"/>
      <c r="E66" s="170"/>
      <c r="F66" s="17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70"/>
      <c r="D67" s="187"/>
      <c r="E67" s="170"/>
      <c r="F67" s="17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70"/>
      <c r="D68" s="187"/>
      <c r="E68" s="170"/>
      <c r="F68" s="17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70"/>
      <c r="D69" s="187"/>
      <c r="E69" s="170"/>
      <c r="F69" s="17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70"/>
      <c r="D70" s="187"/>
      <c r="E70" s="170"/>
      <c r="F70" s="17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70"/>
      <c r="D71" s="187"/>
      <c r="E71" s="170"/>
      <c r="F71" s="17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70"/>
      <c r="D72" s="187"/>
      <c r="E72" s="170"/>
      <c r="F72" s="17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70"/>
      <c r="D73" s="187"/>
      <c r="E73" s="170"/>
      <c r="F73" s="17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70"/>
      <c r="D74" s="187"/>
      <c r="E74" s="170"/>
      <c r="F74" s="17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70"/>
      <c r="D75" s="187"/>
      <c r="E75" s="170"/>
      <c r="F75" s="17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70"/>
      <c r="D76" s="187"/>
      <c r="E76" s="170"/>
      <c r="F76" s="17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70"/>
      <c r="D77" s="187"/>
      <c r="E77" s="170"/>
      <c r="F77" s="17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70"/>
      <c r="D78" s="187"/>
      <c r="E78" s="170"/>
      <c r="F78" s="17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70"/>
      <c r="D79" s="187"/>
      <c r="E79" s="170"/>
      <c r="F79" s="17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70"/>
      <c r="D80" s="187"/>
      <c r="E80" s="170"/>
      <c r="F80" s="17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70"/>
      <c r="D81" s="187"/>
      <c r="E81" s="170"/>
      <c r="F81" s="17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70"/>
      <c r="D82" s="187"/>
      <c r="E82" s="170"/>
      <c r="F82" s="17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70"/>
      <c r="D83" s="187"/>
      <c r="E83" s="170"/>
      <c r="F83" s="17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70"/>
      <c r="D84" s="187"/>
      <c r="E84" s="170"/>
      <c r="F84" s="17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70"/>
      <c r="D85" s="187"/>
      <c r="E85" s="170"/>
      <c r="F85" s="17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70"/>
      <c r="D86" s="187"/>
      <c r="E86" s="170"/>
      <c r="F86" s="17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70"/>
      <c r="D87" s="187"/>
      <c r="E87" s="170"/>
      <c r="F87" s="17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70"/>
      <c r="D88" s="187"/>
      <c r="E88" s="170"/>
      <c r="F88" s="17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70"/>
      <c r="D89" s="187"/>
      <c r="E89" s="170"/>
      <c r="F89" s="17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70"/>
      <c r="D90" s="187"/>
      <c r="E90" s="170"/>
      <c r="F90" s="17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70"/>
      <c r="D91" s="187"/>
      <c r="E91" s="170"/>
      <c r="F91" s="17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70"/>
      <c r="D92" s="187"/>
      <c r="E92" s="170"/>
      <c r="F92" s="17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70"/>
      <c r="D93" s="187"/>
      <c r="E93" s="170"/>
      <c r="F93" s="17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70"/>
      <c r="D94" s="187"/>
      <c r="E94" s="170"/>
      <c r="F94" s="17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70"/>
      <c r="D95" s="187"/>
      <c r="E95" s="170"/>
      <c r="F95" s="17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70"/>
      <c r="D96" s="187"/>
      <c r="E96" s="170"/>
      <c r="F96" s="17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70"/>
      <c r="D97" s="187"/>
      <c r="E97" s="170"/>
      <c r="F97" s="17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70"/>
      <c r="D98" s="187"/>
      <c r="E98" s="170"/>
      <c r="F98" s="170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70"/>
      <c r="D99" s="187"/>
      <c r="E99" s="170"/>
      <c r="F99" s="170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70"/>
      <c r="D100" s="187"/>
      <c r="E100" s="170"/>
      <c r="F100" s="170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70"/>
      <c r="D101" s="187"/>
      <c r="E101" s="170"/>
      <c r="F101" s="170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70"/>
      <c r="D102" s="187"/>
      <c r="E102" s="170"/>
      <c r="F102" s="170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70"/>
      <c r="D103" s="187"/>
      <c r="E103" s="170"/>
      <c r="F103" s="170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70"/>
      <c r="D104" s="187"/>
      <c r="E104" s="170"/>
      <c r="F104" s="170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70"/>
      <c r="D105" s="187"/>
      <c r="E105" s="170"/>
      <c r="F105" s="170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70"/>
      <c r="D106" s="187"/>
      <c r="E106" s="170"/>
      <c r="F106" s="170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70"/>
      <c r="D107" s="187"/>
      <c r="E107" s="170"/>
      <c r="F107" s="170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70"/>
      <c r="D108" s="187"/>
      <c r="E108" s="170"/>
      <c r="F108" s="170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70"/>
      <c r="D109" s="187"/>
      <c r="E109" s="170"/>
      <c r="F109" s="170"/>
      <c r="G109" s="16"/>
      <c r="H109" s="16"/>
      <c r="I109" s="11"/>
      <c r="J109" s="11"/>
      <c r="K109" s="11"/>
      <c r="L109" s="11"/>
      <c r="M109" s="11"/>
      <c r="N109" s="17"/>
      <c r="O109" s="17"/>
      <c r="P109" s="17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</sheetData>
  <sheetProtection algorithmName="SHA-512" hashValue="w0Z8tPSzURDpMUIprd6fH1hGEVDsKwJuix/+efPq6GrpzMZERcfR/iIo0UcHYxsRIfgYfiw8f7b3fD4g0WxUCQ==" saltValue="Cfm6mIkWO7LOLlrixNOuLg==" spinCount="100000" sheet="1" objects="1" scenarios="1"/>
  <mergeCells count="85">
    <mergeCell ref="U7:U13"/>
    <mergeCell ref="V12:V13"/>
    <mergeCell ref="V7:V10"/>
    <mergeCell ref="B12:B13"/>
    <mergeCell ref="C12:C13"/>
    <mergeCell ref="D12:D13"/>
    <mergeCell ref="E12:E13"/>
    <mergeCell ref="H12:H13"/>
    <mergeCell ref="U18:U20"/>
    <mergeCell ref="B18:B19"/>
    <mergeCell ref="C18:C19"/>
    <mergeCell ref="D18:D19"/>
    <mergeCell ref="E18:E19"/>
    <mergeCell ref="H18:H19"/>
    <mergeCell ref="L18:L19"/>
    <mergeCell ref="Q18:Q19"/>
    <mergeCell ref="P18:P19"/>
    <mergeCell ref="T18:T19"/>
    <mergeCell ref="B1:D1"/>
    <mergeCell ref="G5:H5"/>
    <mergeCell ref="B24:G24"/>
    <mergeCell ref="R23:T23"/>
    <mergeCell ref="R22:T22"/>
    <mergeCell ref="B22:G22"/>
    <mergeCell ref="B23:H23"/>
    <mergeCell ref="K18:K20"/>
    <mergeCell ref="I18:I20"/>
    <mergeCell ref="J18:J20"/>
    <mergeCell ref="M18:M20"/>
    <mergeCell ref="N18:N20"/>
    <mergeCell ref="O18:O20"/>
    <mergeCell ref="B9:B10"/>
    <mergeCell ref="C9:C10"/>
    <mergeCell ref="B7:B8"/>
    <mergeCell ref="C7:C8"/>
    <mergeCell ref="D7:D8"/>
    <mergeCell ref="E7:E8"/>
    <mergeCell ref="H7:H8"/>
    <mergeCell ref="T7:T8"/>
    <mergeCell ref="P9:P10"/>
    <mergeCell ref="Q9:Q10"/>
    <mergeCell ref="T9:T10"/>
    <mergeCell ref="D9:D10"/>
    <mergeCell ref="E9:E10"/>
    <mergeCell ref="L9:L10"/>
    <mergeCell ref="L7:L8"/>
    <mergeCell ref="H9:H10"/>
    <mergeCell ref="I7:I13"/>
    <mergeCell ref="J7:J13"/>
    <mergeCell ref="L12:L13"/>
    <mergeCell ref="K7:K13"/>
    <mergeCell ref="T12:T13"/>
    <mergeCell ref="M7:M13"/>
    <mergeCell ref="N7:N13"/>
    <mergeCell ref="O7:O13"/>
    <mergeCell ref="P12:P13"/>
    <mergeCell ref="Q12:Q13"/>
    <mergeCell ref="P7:P8"/>
    <mergeCell ref="Q7:Q8"/>
    <mergeCell ref="V14:V17"/>
    <mergeCell ref="L14:L15"/>
    <mergeCell ref="I14:I17"/>
    <mergeCell ref="J14:J17"/>
    <mergeCell ref="K14:K17"/>
    <mergeCell ref="L16:L17"/>
    <mergeCell ref="U14:U17"/>
    <mergeCell ref="M14:M17"/>
    <mergeCell ref="N14:N17"/>
    <mergeCell ref="O14:O17"/>
    <mergeCell ref="P16:P17"/>
    <mergeCell ref="Q16:Q17"/>
    <mergeCell ref="B16:B17"/>
    <mergeCell ref="C16:C17"/>
    <mergeCell ref="D16:D17"/>
    <mergeCell ref="E16:E17"/>
    <mergeCell ref="H16:H17"/>
    <mergeCell ref="B14:B15"/>
    <mergeCell ref="C14:C15"/>
    <mergeCell ref="D14:D15"/>
    <mergeCell ref="E14:E15"/>
    <mergeCell ref="H14:H15"/>
    <mergeCell ref="P14:P15"/>
    <mergeCell ref="Q14:Q15"/>
    <mergeCell ref="T14:T15"/>
    <mergeCell ref="T16:T17"/>
  </mergeCells>
  <conditionalFormatting sqref="G7:H7 G8 G9:H9 G10 G11:H12 G13 G14:H14 G15 G16:H16 G17:G20 R7:R20">
    <cfRule type="notContainsBlanks" dxfId="11" priority="85">
      <formula>LEN(TRIM(G7))&gt;0</formula>
    </cfRule>
  </conditionalFormatting>
  <conditionalFormatting sqref="G7:H7 G8 G9:H9 G10 G11:H12 G13 G14:H14 G15 G16:H16 G17:G20">
    <cfRule type="notContainsBlanks" dxfId="10" priority="84">
      <formula>LEN(TRIM(G7))&gt;0</formula>
    </cfRule>
  </conditionalFormatting>
  <conditionalFormatting sqref="G7:H7 R7:R20 G8 G9:H9 G10 G11:H12 G13 G14:H14 G15 G16:H16 G17:G20">
    <cfRule type="notContainsBlanks" dxfId="9" priority="86">
      <formula>LEN(TRIM(G7))&gt;0</formula>
    </cfRule>
    <cfRule type="containsBlanks" dxfId="8" priority="88">
      <formula>LEN(TRIM(G7))=0</formula>
    </cfRule>
  </conditionalFormatting>
  <conditionalFormatting sqref="H18 H20">
    <cfRule type="notContainsBlanks" dxfId="7" priority="1">
      <formula>LEN(TRIM(H18))&gt;0</formula>
    </cfRule>
    <cfRule type="notContainsBlanks" dxfId="6" priority="2">
      <formula>LEN(TRIM(H18))&gt;0</formula>
    </cfRule>
    <cfRule type="notContainsBlanks" dxfId="5" priority="3">
      <formula>LEN(TRIM(H18))&gt;0</formula>
    </cfRule>
    <cfRule type="containsBlanks" dxfId="4" priority="4">
      <formula>LEN(TRIM(H18))=0</formula>
    </cfRule>
  </conditionalFormatting>
  <conditionalFormatting sqref="T7 T9 T11:T12 T14 T16">
    <cfRule type="cellIs" dxfId="3" priority="7" operator="equal">
      <formula>"NEVYHOVUJE"</formula>
    </cfRule>
    <cfRule type="cellIs" dxfId="2" priority="8" operator="equal">
      <formula>"VYHOVUJE"</formula>
    </cfRule>
  </conditionalFormatting>
  <conditionalFormatting sqref="T18 T20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 E9 E16 E11:E12 E14" xr:uid="{349A6282-9232-40B5-B155-0C95E3B5B228}">
      <formula1>"ks,bal,sada,m,"</formula1>
    </dataValidation>
  </dataValidations>
  <hyperlinks>
    <hyperlink ref="H6" location="'Výpočetní technika'!B2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8:S10 S13:S1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V18:V20 V7 V11:V12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2025-07-07T09:42:20Z</cp:lastPrinted>
  <dcterms:created xsi:type="dcterms:W3CDTF">2014-03-05T12:43:32Z</dcterms:created>
  <dcterms:modified xsi:type="dcterms:W3CDTF">2025-07-07T11:27:19Z</dcterms:modified>
</cp:coreProperties>
</file>